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r\OneDrive\Documents\quit_pvd\"/>
    </mc:Choice>
  </mc:AlternateContent>
  <xr:revisionPtr revIDLastSave="0" documentId="8_{9393818A-8714-4E26-8FA1-4CC18A320C90}" xr6:coauthVersionLast="45" xr6:coauthVersionMax="45" xr10:uidLastSave="{00000000-0000-0000-0000-000000000000}"/>
  <workbookProtection workbookAlgorithmName="SHA-512" workbookHashValue="dlEae8ai6157B6safJcGz4j/d3PLK5uWZMxZxbi3Y8WbsWaA6kVSF/dtuve2lPTrF6sHzEdYMOTmXM8TUZ6Dww==" workbookSaltValue="MwAWuqgQ/Hxvi6C2OxxCJQ==" workbookSpinCount="100000" lockStructure="1"/>
  <bookViews>
    <workbookView xWindow="-108" yWindow="-108" windowWidth="23256" windowHeight="12576" xr2:uid="{B839E2C6-F60F-4FD0-9FB1-2104E75C95F0}"/>
  </bookViews>
  <sheets>
    <sheet name="PVD" sheetId="1" r:id="rId1"/>
    <sheet name="Inf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F5" i="1"/>
  <c r="G17" i="1"/>
  <c r="G22" i="1"/>
  <c r="G21" i="1"/>
  <c r="G20" i="1"/>
  <c r="G19" i="1"/>
  <c r="G18" i="1"/>
  <c r="H11" i="1" l="1"/>
  <c r="H12" i="1" s="1"/>
  <c r="H17" i="1" l="1"/>
  <c r="H22" i="1"/>
  <c r="H21" i="1"/>
  <c r="H20" i="1"/>
  <c r="H19" i="1"/>
  <c r="H18" i="1"/>
  <c r="H23" i="1"/>
  <c r="H24" i="1" l="1"/>
  <c r="H13" i="1" s="1"/>
</calcChain>
</file>

<file path=xl/sharedStrings.xml><?xml version="1.0" encoding="utf-8"?>
<sst xmlns="http://schemas.openxmlformats.org/spreadsheetml/2006/main" count="29" uniqueCount="24">
  <si>
    <t>อายุงาน</t>
  </si>
  <si>
    <t>เงินกองทุน</t>
  </si>
  <si>
    <t>หักเงินสะสม</t>
  </si>
  <si>
    <t>เงินได้จากกองทุน</t>
  </si>
  <si>
    <t>เงินได้หลังหักค่าใช้จ่าย</t>
  </si>
  <si>
    <t>ภาษีที่ต้องชำระ</t>
  </si>
  <si>
    <t>เงินได้สุทธิ</t>
  </si>
  <si>
    <t>อัตราภาษี</t>
  </si>
  <si>
    <t>ภาษีสะสม</t>
  </si>
  <si>
    <t>-</t>
  </si>
  <si>
    <t>ขึ้นไป</t>
  </si>
  <si>
    <t>ภาษีที่ต้องจ่าย</t>
  </si>
  <si>
    <t>ภาษี</t>
  </si>
  <si>
    <r>
      <rPr>
        <u/>
        <sz val="11"/>
        <color rgb="FFFF0000"/>
        <rFont val="Tahoma"/>
        <family val="2"/>
        <scheme val="minor"/>
      </rPr>
      <t>หัก</t>
    </r>
    <r>
      <rPr>
        <sz val="11"/>
        <color theme="1"/>
        <rFont val="Tahoma"/>
        <family val="2"/>
        <charset val="222"/>
        <scheme val="minor"/>
      </rPr>
      <t xml:space="preserve"> ค่าใช้จ่ายส่วนแรก (7,000 x อายุงาน)</t>
    </r>
  </si>
  <si>
    <r>
      <rPr>
        <u/>
        <sz val="11"/>
        <color rgb="FFFF0000"/>
        <rFont val="Tahoma"/>
        <family val="2"/>
        <scheme val="minor"/>
      </rPr>
      <t>หัก</t>
    </r>
    <r>
      <rPr>
        <sz val="11"/>
        <color theme="1"/>
        <rFont val="Tahoma"/>
        <family val="2"/>
        <charset val="222"/>
        <scheme val="minor"/>
      </rPr>
      <t xml:space="preserve"> ค่าใช้จ่ายส่วนที่สอง (ครึ่งหนึ่งของเงินที่เหลือ)</t>
    </r>
  </si>
  <si>
    <t>การคำนวณกองทุนสำรองเลี้ยงชีพในใบแนบ</t>
  </si>
  <si>
    <t>เฉพาะเงินที่จ่ายในปีภาษีแรกเท่านั้น</t>
  </si>
  <si>
    <t>จํานวนปีที่ทํางาน กรณีเศษของปีถึง 183 วัน ให้นับเป็น 1 ปี ถ้าไม่ถึงให้ปัดทิ้ง</t>
  </si>
  <si>
    <t>https://www.youtube.com/channel/UC2oAx6D0e10BtxYTdpC7iew</t>
  </si>
  <si>
    <t>Designed by Manop R. on 01 December 2020</t>
  </si>
  <si>
    <t>FB: Financial &amp; Tax by ManopR</t>
  </si>
  <si>
    <t>https://www.youtube.com/watch?v=YFN9jSVt2ec</t>
  </si>
  <si>
    <t>คลิปอธิบายเรื่องการบริหารจัดการภาษี จากกองทุนสำรองเลี้ยงชีพ</t>
  </si>
  <si>
    <t>ดูคลิปอื่นๆ ได้ที่ช่อง Financial &amp; Tax by ManopR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</si>
</sst>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u/>
      <sz val="11"/>
      <color rgb="FFFF0000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  <font>
      <sz val="9"/>
      <color theme="1"/>
      <name val="Tahoma"/>
      <family val="2"/>
      <charset val="222"/>
      <scheme val="minor"/>
    </font>
    <font>
      <u/>
      <sz val="11"/>
      <color theme="10"/>
      <name val="Tahoma"/>
      <family val="2"/>
      <charset val="222"/>
      <scheme val="minor"/>
    </font>
    <font>
      <i/>
      <sz val="11"/>
      <color rgb="FF0070C0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 applyAlignment="1" applyProtection="1">
      <alignment horizontal="centerContinuous" vertical="center"/>
      <protection hidden="1"/>
    </xf>
    <xf numFmtId="0" fontId="2" fillId="2" borderId="2" xfId="0" applyFont="1" applyFill="1" applyBorder="1" applyAlignment="1" applyProtection="1">
      <alignment horizontal="centerContinuous" vertical="center"/>
      <protection hidden="1"/>
    </xf>
    <xf numFmtId="0" fontId="2" fillId="2" borderId="3" xfId="0" applyFont="1" applyFill="1" applyBorder="1" applyAlignment="1" applyProtection="1">
      <alignment horizontal="centerContinuous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shrinkToFit="1"/>
      <protection hidden="1"/>
    </xf>
    <xf numFmtId="0" fontId="0" fillId="0" borderId="2" xfId="0" quotePrefix="1" applyBorder="1" applyAlignment="1" applyProtection="1">
      <alignment horizontal="center" vertical="center" shrinkToFit="1"/>
      <protection hidden="1"/>
    </xf>
    <xf numFmtId="3" fontId="0" fillId="0" borderId="4" xfId="0" applyNumberFormat="1" applyBorder="1" applyAlignment="1" applyProtection="1">
      <alignment vertical="center" shrinkToFit="1"/>
      <protection hidden="1"/>
    </xf>
    <xf numFmtId="9" fontId="0" fillId="0" borderId="4" xfId="1" applyFont="1" applyBorder="1" applyAlignment="1" applyProtection="1">
      <alignment horizontal="center" vertical="center"/>
      <protection hidden="1"/>
    </xf>
    <xf numFmtId="4" fontId="3" fillId="0" borderId="4" xfId="0" applyNumberFormat="1" applyFont="1" applyBorder="1" applyAlignment="1" applyProtection="1">
      <alignment vertical="center" shrinkToFit="1"/>
      <protection hidden="1"/>
    </xf>
    <xf numFmtId="0" fontId="0" fillId="0" borderId="4" xfId="0" applyBorder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4" fontId="2" fillId="0" borderId="4" xfId="0" applyNumberFormat="1" applyFont="1" applyBorder="1" applyAlignment="1" applyProtection="1">
      <alignment vertical="center" shrinkToFit="1"/>
      <protection hidden="1"/>
    </xf>
    <xf numFmtId="3" fontId="0" fillId="0" borderId="1" xfId="0" applyNumberFormat="1" applyBorder="1" applyAlignment="1" applyProtection="1">
      <alignment horizontal="center" vertical="center" shrinkToFit="1"/>
      <protection hidden="1"/>
    </xf>
    <xf numFmtId="3" fontId="0" fillId="0" borderId="3" xfId="0" applyNumberFormat="1" applyBorder="1" applyAlignment="1" applyProtection="1">
      <alignment horizontal="center" vertical="center" shrinkToFit="1"/>
      <protection hidden="1"/>
    </xf>
    <xf numFmtId="3" fontId="0" fillId="0" borderId="1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horizontal="centerContinuous" vertical="center"/>
    </xf>
    <xf numFmtId="0" fontId="5" fillId="4" borderId="7" xfId="0" applyFont="1" applyFill="1" applyBorder="1" applyAlignment="1">
      <alignment vertical="center"/>
    </xf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7" fillId="0" borderId="0" xfId="0" applyFont="1" applyBorder="1"/>
    <xf numFmtId="0" fontId="0" fillId="0" borderId="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0" xfId="0" applyFont="1" applyBorder="1"/>
    <xf numFmtId="0" fontId="9" fillId="0" borderId="0" xfId="0" applyFont="1" applyBorder="1"/>
    <xf numFmtId="4" fontId="0" fillId="0" borderId="0" xfId="0" applyNumberFormat="1" applyBorder="1" applyAlignment="1">
      <alignment shrinkToFit="1"/>
    </xf>
    <xf numFmtId="4" fontId="4" fillId="5" borderId="0" xfId="0" applyNumberFormat="1" applyFont="1" applyFill="1" applyBorder="1" applyAlignment="1">
      <alignment vertical="center"/>
    </xf>
    <xf numFmtId="0" fontId="0" fillId="3" borderId="4" xfId="0" applyFill="1" applyBorder="1" applyAlignment="1" applyProtection="1">
      <alignment shrinkToFit="1"/>
      <protection locked="0"/>
    </xf>
    <xf numFmtId="4" fontId="0" fillId="3" borderId="4" xfId="0" applyNumberFormat="1" applyFill="1" applyBorder="1" applyAlignment="1" applyProtection="1">
      <alignment shrinkToFit="1"/>
      <protection locked="0"/>
    </xf>
    <xf numFmtId="0" fontId="10" fillId="0" borderId="0" xfId="2"/>
    <xf numFmtId="0" fontId="11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182881</xdr:colOff>
      <xdr:row>0</xdr:row>
      <xdr:rowOff>129540</xdr:rowOff>
    </xdr:from>
    <xdr:to>
      <xdr:col>5</xdr:col>
      <xdr:colOff>274320</xdr:colOff>
      <xdr:row>15</xdr:row>
      <xdr:rowOff>89522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3C1E2A-45A1-4BE8-A15B-842CD0E2AB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881" y="129540"/>
          <a:ext cx="3444239" cy="2588882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5</xdr:col>
      <xdr:colOff>468748</xdr:colOff>
      <xdr:row>0</xdr:row>
      <xdr:rowOff>129541</xdr:rowOff>
    </xdr:from>
    <xdr:to>
      <xdr:col>10</xdr:col>
      <xdr:colOff>571579</xdr:colOff>
      <xdr:row>15</xdr:row>
      <xdr:rowOff>99061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47891E-0FF3-4463-B954-C8E6F348D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21548" y="129541"/>
          <a:ext cx="3455631" cy="259842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169621</xdr:colOff>
      <xdr:row>16</xdr:row>
      <xdr:rowOff>129541</xdr:rowOff>
    </xdr:from>
    <xdr:to>
      <xdr:col>5</xdr:col>
      <xdr:colOff>268669</xdr:colOff>
      <xdr:row>31</xdr:row>
      <xdr:rowOff>91441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049DC92-385E-4D26-A8D1-EBB311792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9621" y="2933701"/>
          <a:ext cx="3451848" cy="259080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5</xdr:col>
      <xdr:colOff>480844</xdr:colOff>
      <xdr:row>16</xdr:row>
      <xdr:rowOff>129540</xdr:rowOff>
    </xdr:from>
    <xdr:to>
      <xdr:col>10</xdr:col>
      <xdr:colOff>581171</xdr:colOff>
      <xdr:row>31</xdr:row>
      <xdr:rowOff>91439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77DBA7-4F20-4528-8631-62F82022F6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33644" y="2933700"/>
          <a:ext cx="3453127" cy="259079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youtube.com/watch?v=YFN9jSVt2ec" TargetMode="External"/><Relationship Id="rId1" Type="http://schemas.openxmlformats.org/officeDocument/2006/relationships/hyperlink" Target="https://www.youtube.com/channel/UC2oAx6D0e10BtxYTdpC7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F51E-D3DE-49A1-B615-C1CD6584BEF4}">
  <dimension ref="B2:K27"/>
  <sheetViews>
    <sheetView showGridLines="0" tabSelected="1" topLeftCell="A2" zoomScale="120" zoomScaleNormal="120" workbookViewId="0">
      <selection activeCell="E5" sqref="E5"/>
    </sheetView>
  </sheetViews>
  <sheetFormatPr defaultRowHeight="13.8" x14ac:dyDescent="0.25"/>
  <cols>
    <col min="1" max="2" width="3.69921875" customWidth="1"/>
    <col min="3" max="3" width="12.69921875" customWidth="1"/>
    <col min="4" max="4" width="3.69921875" customWidth="1"/>
    <col min="5" max="5" width="12.69921875" customWidth="1"/>
    <col min="6" max="6" width="8.69921875" customWidth="1"/>
    <col min="7" max="7" width="15.69921875" hidden="1" customWidth="1"/>
    <col min="8" max="8" width="12.69921875" customWidth="1"/>
    <col min="9" max="10" width="3.69921875" customWidth="1"/>
  </cols>
  <sheetData>
    <row r="2" spans="2:11" ht="14.4" thickBot="1" x14ac:dyDescent="0.3"/>
    <row r="3" spans="2:11" s="20" customFormat="1" ht="30" customHeight="1" x14ac:dyDescent="0.25">
      <c r="B3" s="21"/>
      <c r="C3" s="22" t="s">
        <v>15</v>
      </c>
      <c r="D3" s="22"/>
      <c r="E3" s="22"/>
      <c r="F3" s="22"/>
      <c r="G3" s="22"/>
      <c r="H3" s="22"/>
      <c r="I3" s="23"/>
    </row>
    <row r="4" spans="2:11" x14ac:dyDescent="0.25">
      <c r="B4" s="24"/>
      <c r="C4" s="25"/>
      <c r="D4" s="25"/>
      <c r="E4" s="25"/>
      <c r="F4" s="25"/>
      <c r="G4" s="25"/>
      <c r="H4" s="25"/>
      <c r="I4" s="26"/>
    </row>
    <row r="5" spans="2:11" x14ac:dyDescent="0.25">
      <c r="B5" s="24"/>
      <c r="C5" s="25" t="s">
        <v>0</v>
      </c>
      <c r="D5" s="25"/>
      <c r="E5" s="39"/>
      <c r="F5" s="35" t="str">
        <f>IF(E5&lt;5,"*อายุงานต้องมากกว่า 5 ปี","")</f>
        <v>*อายุงานต้องมากกว่า 5 ปี</v>
      </c>
      <c r="G5" s="25"/>
      <c r="H5" s="25"/>
      <c r="I5" s="26"/>
      <c r="K5" t="s">
        <v>17</v>
      </c>
    </row>
    <row r="6" spans="2:11" x14ac:dyDescent="0.25">
      <c r="B6" s="24"/>
      <c r="C6" s="25" t="s">
        <v>1</v>
      </c>
      <c r="D6" s="25"/>
      <c r="E6" s="40"/>
      <c r="F6" s="36" t="s">
        <v>16</v>
      </c>
      <c r="G6" s="25"/>
      <c r="H6" s="25"/>
      <c r="I6" s="26"/>
    </row>
    <row r="7" spans="2:11" x14ac:dyDescent="0.25">
      <c r="B7" s="24"/>
      <c r="C7" s="25" t="s">
        <v>2</v>
      </c>
      <c r="D7" s="25"/>
      <c r="E7" s="40"/>
      <c r="F7" s="25"/>
      <c r="G7" s="25"/>
      <c r="H7" s="25"/>
      <c r="I7" s="26"/>
    </row>
    <row r="8" spans="2:11" x14ac:dyDescent="0.25">
      <c r="B8" s="24"/>
      <c r="C8" s="25"/>
      <c r="D8" s="25"/>
      <c r="E8" s="25"/>
      <c r="F8" s="25"/>
      <c r="G8" s="25"/>
      <c r="H8" s="25"/>
      <c r="I8" s="26"/>
    </row>
    <row r="9" spans="2:11" x14ac:dyDescent="0.25">
      <c r="B9" s="24"/>
      <c r="C9" s="25" t="s">
        <v>3</v>
      </c>
      <c r="D9" s="25"/>
      <c r="E9" s="25"/>
      <c r="F9" s="25"/>
      <c r="G9" s="25"/>
      <c r="H9" s="37">
        <f>IF(E5&gt;=5,E6-E7,0)</f>
        <v>0</v>
      </c>
      <c r="I9" s="26"/>
    </row>
    <row r="10" spans="2:11" x14ac:dyDescent="0.25">
      <c r="B10" s="24"/>
      <c r="C10" s="30" t="s">
        <v>13</v>
      </c>
      <c r="D10" s="25"/>
      <c r="E10" s="25"/>
      <c r="F10" s="25"/>
      <c r="G10" s="25"/>
      <c r="H10" s="37">
        <f>7000*IF(E5&gt;=5,E5,0)</f>
        <v>0</v>
      </c>
      <c r="I10" s="26"/>
    </row>
    <row r="11" spans="2:11" x14ac:dyDescent="0.25">
      <c r="B11" s="24"/>
      <c r="C11" s="30" t="s">
        <v>14</v>
      </c>
      <c r="D11" s="25"/>
      <c r="E11" s="25"/>
      <c r="F11" s="25"/>
      <c r="G11" s="25"/>
      <c r="H11" s="37">
        <f>(H9-H10)/2</f>
        <v>0</v>
      </c>
      <c r="I11" s="26"/>
    </row>
    <row r="12" spans="2:11" x14ac:dyDescent="0.25">
      <c r="B12" s="24"/>
      <c r="C12" s="25" t="s">
        <v>4</v>
      </c>
      <c r="D12" s="25"/>
      <c r="E12" s="25"/>
      <c r="F12" s="25"/>
      <c r="G12" s="25"/>
      <c r="H12" s="37">
        <f>H9-H10-H11</f>
        <v>0</v>
      </c>
      <c r="I12" s="26"/>
    </row>
    <row r="13" spans="2:11" s="19" customFormat="1" ht="25.05" customHeight="1" x14ac:dyDescent="0.25">
      <c r="B13" s="31"/>
      <c r="C13" s="32" t="s">
        <v>5</v>
      </c>
      <c r="D13" s="33"/>
      <c r="E13" s="33"/>
      <c r="F13" s="33"/>
      <c r="G13" s="33"/>
      <c r="H13" s="38">
        <f>H24</f>
        <v>0</v>
      </c>
      <c r="I13" s="34"/>
    </row>
    <row r="14" spans="2:11" ht="14.4" thickBot="1" x14ac:dyDescent="0.3">
      <c r="B14" s="27"/>
      <c r="C14" s="28"/>
      <c r="D14" s="28"/>
      <c r="E14" s="28"/>
      <c r="F14" s="28"/>
      <c r="G14" s="28"/>
      <c r="H14" s="28"/>
      <c r="I14" s="29"/>
    </row>
    <row r="16" spans="2:11" x14ac:dyDescent="0.25">
      <c r="C16" s="1" t="s">
        <v>6</v>
      </c>
      <c r="D16" s="2"/>
      <c r="E16" s="3"/>
      <c r="F16" s="4" t="s">
        <v>7</v>
      </c>
      <c r="G16" s="5" t="s">
        <v>8</v>
      </c>
      <c r="H16" s="5" t="s">
        <v>12</v>
      </c>
    </row>
    <row r="17" spans="2:8" x14ac:dyDescent="0.25">
      <c r="C17" s="13">
        <v>1</v>
      </c>
      <c r="D17" s="6" t="s">
        <v>9</v>
      </c>
      <c r="E17" s="14">
        <v>300000</v>
      </c>
      <c r="F17" s="8">
        <v>0.05</v>
      </c>
      <c r="G17" s="7">
        <f>(E17-C17+1)*F17</f>
        <v>15000</v>
      </c>
      <c r="H17" s="9">
        <f t="shared" ref="H17:H22" si="0">IF($H$12&lt;$C17,0,IF($H$12&gt;$E17,$G17,($H$12-$C17+1)*$F17))</f>
        <v>0</v>
      </c>
    </row>
    <row r="18" spans="2:8" x14ac:dyDescent="0.25">
      <c r="C18" s="13">
        <v>300001</v>
      </c>
      <c r="D18" s="6" t="s">
        <v>9</v>
      </c>
      <c r="E18" s="14">
        <v>500000</v>
      </c>
      <c r="F18" s="8">
        <v>0.1</v>
      </c>
      <c r="G18" s="7">
        <f t="shared" ref="G18:G22" si="1">(E18-C18+1)*F18</f>
        <v>20000</v>
      </c>
      <c r="H18" s="9">
        <f t="shared" si="0"/>
        <v>0</v>
      </c>
    </row>
    <row r="19" spans="2:8" x14ac:dyDescent="0.25">
      <c r="C19" s="13">
        <v>500001</v>
      </c>
      <c r="D19" s="6" t="s">
        <v>9</v>
      </c>
      <c r="E19" s="14">
        <v>750000</v>
      </c>
      <c r="F19" s="8">
        <v>0.15</v>
      </c>
      <c r="G19" s="7">
        <f t="shared" si="1"/>
        <v>37500</v>
      </c>
      <c r="H19" s="9">
        <f t="shared" si="0"/>
        <v>0</v>
      </c>
    </row>
    <row r="20" spans="2:8" x14ac:dyDescent="0.25">
      <c r="C20" s="13">
        <v>750001</v>
      </c>
      <c r="D20" s="6" t="s">
        <v>9</v>
      </c>
      <c r="E20" s="14">
        <v>1000000</v>
      </c>
      <c r="F20" s="8">
        <v>0.2</v>
      </c>
      <c r="G20" s="7">
        <f t="shared" si="1"/>
        <v>50000</v>
      </c>
      <c r="H20" s="9">
        <f t="shared" si="0"/>
        <v>0</v>
      </c>
    </row>
    <row r="21" spans="2:8" x14ac:dyDescent="0.25">
      <c r="C21" s="13">
        <v>1000001</v>
      </c>
      <c r="D21" s="6" t="s">
        <v>9</v>
      </c>
      <c r="E21" s="14">
        <v>2000000</v>
      </c>
      <c r="F21" s="8">
        <v>0.25</v>
      </c>
      <c r="G21" s="7">
        <f t="shared" si="1"/>
        <v>250000</v>
      </c>
      <c r="H21" s="9">
        <f t="shared" si="0"/>
        <v>0</v>
      </c>
    </row>
    <row r="22" spans="2:8" x14ac:dyDescent="0.25">
      <c r="C22" s="13">
        <v>2000001</v>
      </c>
      <c r="D22" s="6" t="s">
        <v>9</v>
      </c>
      <c r="E22" s="14">
        <v>5000000</v>
      </c>
      <c r="F22" s="8">
        <v>0.3</v>
      </c>
      <c r="G22" s="7">
        <f t="shared" si="1"/>
        <v>900000</v>
      </c>
      <c r="H22" s="9">
        <f t="shared" si="0"/>
        <v>0</v>
      </c>
    </row>
    <row r="23" spans="2:8" x14ac:dyDescent="0.25">
      <c r="C23" s="15">
        <v>5000001</v>
      </c>
      <c r="D23" s="18" t="s">
        <v>10</v>
      </c>
      <c r="E23" s="16"/>
      <c r="F23" s="8">
        <v>0.35</v>
      </c>
      <c r="G23" s="10"/>
      <c r="H23" s="9">
        <f>IF($H$12&lt;$C23,0,($H$12-$C23+1)*$F23)</f>
        <v>0</v>
      </c>
    </row>
    <row r="24" spans="2:8" x14ac:dyDescent="0.25">
      <c r="C24" s="11"/>
      <c r="D24" s="11"/>
      <c r="E24" s="11"/>
      <c r="F24" s="17" t="s">
        <v>11</v>
      </c>
      <c r="G24" s="11"/>
      <c r="H24" s="12">
        <f>SUM(H17:H23)</f>
        <v>0</v>
      </c>
    </row>
    <row r="26" spans="2:8" x14ac:dyDescent="0.25">
      <c r="B26" s="42" t="s">
        <v>19</v>
      </c>
    </row>
    <row r="27" spans="2:8" x14ac:dyDescent="0.25">
      <c r="B27" s="42" t="s">
        <v>20</v>
      </c>
    </row>
  </sheetData>
  <sheetProtection algorithmName="SHA-512" hashValue="M91lLdHUbik2YAz1cvS7hO7wIYpXPILTSwfz0SoVEOGp9jEjNcYmzrGdOrSdvwrru5HjfovmXtO+0Y7T5wHK1w==" saltValue="nXa606M0mLEKSVfJjBoebg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B4B32-602F-46DF-A63A-1260E3435BD4}">
  <dimension ref="M3:M11"/>
  <sheetViews>
    <sheetView workbookViewId="0">
      <selection activeCell="I18" sqref="I18"/>
    </sheetView>
  </sheetViews>
  <sheetFormatPr defaultRowHeight="13.8" x14ac:dyDescent="0.25"/>
  <sheetData>
    <row r="3" spans="13:13" x14ac:dyDescent="0.25">
      <c r="M3" t="s">
        <v>22</v>
      </c>
    </row>
    <row r="5" spans="13:13" x14ac:dyDescent="0.25">
      <c r="M5" s="41" t="s">
        <v>21</v>
      </c>
    </row>
    <row r="9" spans="13:13" x14ac:dyDescent="0.25">
      <c r="M9" t="s">
        <v>23</v>
      </c>
    </row>
    <row r="11" spans="13:13" x14ac:dyDescent="0.25">
      <c r="M11" s="41" t="s">
        <v>18</v>
      </c>
    </row>
  </sheetData>
  <sheetProtection algorithmName="SHA-512" hashValue="irt6A1sdhnRioZ0mL6MGA8h9g7XvkF23KIh3tkvqNpyhQ8lrV8/nDcsv2dH07a/FJBL6UQu0Ukq1UCvEirp5ZQ==" saltValue="CvfaODYGm/vA/RAsUbO3KQ==" spinCount="100000" sheet="1" objects="1" scenarios="1"/>
  <hyperlinks>
    <hyperlink ref="M11" r:id="rId1" xr:uid="{C81A1340-9C34-4D8E-9842-0D747E98CDBD}"/>
    <hyperlink ref="M5" r:id="rId2" xr:uid="{2486AB29-DEC6-47DE-A48D-00BB50B5CA75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PVD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2020-11-26T00:35:56Z</dcterms:created>
  <dcterms:modified xsi:type="dcterms:W3CDTF">2020-12-04T14:08:42Z</dcterms:modified>
</cp:coreProperties>
</file>